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960" windowHeight="118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Q32" i="1" s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B17" i="1" s="1"/>
  <c r="BB8" i="1" s="1"/>
  <c r="BB26" i="1" s="1"/>
  <c r="BB29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A8" i="1" l="1"/>
  <c r="BA9" i="1" s="1"/>
  <c r="BD33" i="1"/>
  <c r="BC28" i="1"/>
  <c r="D31" i="1"/>
  <c r="BD31" i="1" s="1"/>
  <c r="D27" i="1"/>
  <c r="BD27" i="1" s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BA26" i="1" l="1"/>
  <c r="BA29" i="1" s="1"/>
  <c r="C9" i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Q26" i="1" l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<sst xmlns="http://schemas.openxmlformats.org/spreadsheetml/2006/main" count="93" uniqueCount="83">
  <si>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</si>
  <si>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</si>
  <si>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</si>
  <si>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</si>
  <si>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</si>
  <si>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</si>
  <si>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</si>
  <si>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</si>
  <si>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</si>
  <si>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</si>
  <si>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</si>
  <si>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</si>
  <si>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</si>
  <si>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</si>
  <si>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</si>
  <si>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</si>
  <si>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</si>
  <si>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</si>
  <si>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</si>
  <si>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</si>
  <si>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</si>
  <si>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</si>
  <si>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</si>
  <si>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</si>
  <si>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</si>
  <si>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</si>
  <si>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</si>
  <si>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</si>
  <si>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</si>
  <si>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</si>
  <si>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</si>
  <si>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</si>
  <si>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</si>
  <si>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</si>
  <si>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</si>
  <si>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</si>
  <si>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</si>
  <si>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</si>
  <si>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</si>
  <si>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</si>
  <si>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</si>
  <si>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</si>
  <si>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</si>
  <si>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</si>
  <si>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</si>
  <si>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</si>
  <si>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</si>
  <si>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</si>
  <si>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</si>
  <si>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</si>
  <si>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</si>
  <si>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</si>
  <si>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</si>
  <si>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</si>
  <si>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</si>
  <si>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</si>
  <si>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</si>
  <si>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</si>
  <si>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</si>
  <si>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</si>
  <si>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</si>
  <si>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</si>
  <si>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</si>
  <si>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</si>
  <si>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</si>
  <si>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</si>
  <si>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</si>
  <si>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</si>
  <si>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</si>
  <si>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</si>
  <si>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</si>
  <si>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</si>
  <si>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</si>
  <si>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</si>
  <si>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</si>
  <si>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</si>
  <si>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</si>
  <si>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</si>
  <si>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</si>
  <si>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</si>
  <si>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</si>
  <si>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</si>
  <si>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r>
      <t>Отчет за ( II</t>
    </r>
    <r>
      <rPr>
        <b/>
        <sz val="10"/>
        <color rgb="FFFF0000"/>
        <rFont val="Times New Roman"/>
        <family val="1"/>
        <charset val="204"/>
      </rPr>
      <t xml:space="preserve"> квартал 2018 года</t>
    </r>
    <r>
      <rPr>
        <b/>
        <sz val="10"/>
        <rFont val="Times New Roman"/>
        <family val="1"/>
        <charset val="204"/>
      </rPr>
      <t>)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(</t>
    </r>
    <r>
      <rPr>
        <b/>
        <sz val="10"/>
        <color rgb="FFFF0000"/>
        <rFont val="Times New Roman"/>
        <family val="1"/>
        <charset val="204"/>
      </rPr>
      <t>Министерство природных ресурсов и экологии СО</t>
    </r>
    <r>
      <rPr>
        <b/>
        <sz val="10"/>
        <rFont val="Times New Roman"/>
        <family val="1"/>
        <charset val="204"/>
      </rPr>
      <t>)</t>
    </r>
    <r>
      <rPr>
        <b/>
        <sz val="10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</si>
</sst>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0" fillId="3" borderId="3" xfId="0" applyFont="1" applyFill="1" applyBorder="1" applyAlignment="1" applyProtection="1">
      <alignment vertical="center" textRotation="90" wrapText="1"/>
      <protection hidden="1"/>
    </xf>
    <xf numFmtId="0" fontId="10" fillId="0" borderId="6" xfId="0" applyFont="1" applyFill="1" applyBorder="1" applyAlignment="1" applyProtection="1">
      <alignment horizontal="center" vertical="center" textRotation="90" wrapText="1"/>
      <protection hidden="1"/>
    </xf>
    <xf numFmtId="0" fontId="10" fillId="0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5" xfId="0" applyFont="1" applyFill="1" applyBorder="1" applyAlignment="1" applyProtection="1">
      <alignment horizontal="center" vertical="center" textRotation="90" wrapText="1"/>
      <protection hidden="1"/>
    </xf>
    <xf numFmtId="0" fontId="11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7" fillId="6" borderId="12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right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 wrapText="1" shrinkToFit="1"/>
      <protection hidden="1"/>
    </xf>
    <xf numFmtId="0" fontId="8" fillId="0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 shrinkToFit="1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hidden="1"/>
    </xf>
    <xf numFmtId="0" fontId="7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6" activePane="bottomLeft" state="frozen"/>
      <selection activeCell="A5" sqref="A5"/>
      <selection pane="bottomLeft" activeCell="AY31" sqref="AY31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81</v>
      </c>
      <c r="AX5" s="6" t="s">
        <v>52</v>
      </c>
      <c r="AY5" s="6" t="s">
        <v>53</v>
      </c>
      <c r="AZ5" s="6" t="s">
        <v>54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35</v>
      </c>
      <c r="D7" s="21">
        <f>SUM(E7,K7,Q7,AI7,AO7)</f>
        <v>35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35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35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50</v>
      </c>
      <c r="BB7" s="29">
        <v>50</v>
      </c>
      <c r="BC7" s="30">
        <f>SUM(F7:J7,L7:P7,R7,T7:AH7,AJ7:AN7,AP7:AZ7)</f>
        <v>35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164</v>
      </c>
      <c r="D8" s="33">
        <f t="shared" ref="D8:BB8" si="0">D11+D17</f>
        <v>164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164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164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256</v>
      </c>
      <c r="BB8" s="35">
        <f t="shared" si="0"/>
        <v>256</v>
      </c>
      <c r="BC8" s="30">
        <f t="shared" ref="BC8:BC35" si="1">SUM(F8:J8,L8:P8,R8,T8:AH8,AJ8:AN8,AP8:AZ8)</f>
        <v>164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57</v>
      </c>
      <c r="C9" s="40">
        <f>C8-C13</f>
        <v>43</v>
      </c>
      <c r="D9" s="41">
        <f t="shared" ref="D9:BB9" si="2">D8-D13</f>
        <v>43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43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43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66</v>
      </c>
      <c r="BB9" s="43">
        <f t="shared" si="2"/>
        <v>66</v>
      </c>
      <c r="BC9" s="30">
        <f t="shared" si="1"/>
        <v>43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58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149</v>
      </c>
      <c r="D11" s="55">
        <f t="shared" ref="D11:BB11" si="3">SUM(D14:D16)</f>
        <v>149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149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149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225</v>
      </c>
      <c r="BB11" s="35">
        <f t="shared" si="3"/>
        <v>225</v>
      </c>
      <c r="BC11" s="30">
        <f t="shared" si="1"/>
        <v>149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60</v>
      </c>
      <c r="C12" s="61">
        <v>40</v>
      </c>
      <c r="D12" s="62">
        <f t="shared" ref="D12:D35" si="4">SUM(E12,K12,Q12,AI12,AO12)</f>
        <v>40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40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40</v>
      </c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78</v>
      </c>
      <c r="BB12" s="29">
        <v>79</v>
      </c>
      <c r="BC12" s="30">
        <f t="shared" si="1"/>
        <v>40</v>
      </c>
      <c r="BD12" s="30"/>
    </row>
    <row r="13" spans="1:56" ht="82.5" customHeight="1" thickBot="1" x14ac:dyDescent="0.3">
      <c r="A13" s="46">
        <v>7</v>
      </c>
      <c r="B13" s="60" t="s">
        <v>61</v>
      </c>
      <c r="C13" s="61">
        <v>121</v>
      </c>
      <c r="D13" s="62">
        <f t="shared" si="4"/>
        <v>121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121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121</v>
      </c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190</v>
      </c>
      <c r="BB13" s="29">
        <v>190</v>
      </c>
      <c r="BC13" s="30">
        <f t="shared" si="1"/>
        <v>121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62</v>
      </c>
      <c r="C14" s="61">
        <v>118</v>
      </c>
      <c r="D14" s="62">
        <f t="shared" si="4"/>
        <v>118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118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118</v>
      </c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160</v>
      </c>
      <c r="BB14" s="29">
        <v>160</v>
      </c>
      <c r="BC14" s="30">
        <f t="shared" si="1"/>
        <v>118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63</v>
      </c>
      <c r="C15" s="61"/>
      <c r="D15" s="62">
        <f t="shared" si="4"/>
        <v>0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0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64</v>
      </c>
      <c r="C16" s="61">
        <v>31</v>
      </c>
      <c r="D16" s="62">
        <f t="shared" si="4"/>
        <v>31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31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31</v>
      </c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65</v>
      </c>
      <c r="BB16" s="29">
        <v>65</v>
      </c>
      <c r="BC16" s="30">
        <f t="shared" si="1"/>
        <v>31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65</v>
      </c>
      <c r="C17" s="32">
        <f>C18+C19+C25</f>
        <v>15</v>
      </c>
      <c r="D17" s="70">
        <f t="shared" ref="D17:BB17" si="12">D18+D19+D25</f>
        <v>15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15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15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31</v>
      </c>
      <c r="BB17" s="37">
        <f t="shared" si="12"/>
        <v>31</v>
      </c>
      <c r="BC17" s="30">
        <f t="shared" si="1"/>
        <v>15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66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67</v>
      </c>
      <c r="C19" s="70">
        <f t="shared" ref="C19:BB19" si="13">C21+C22+C23+C24</f>
        <v>12</v>
      </c>
      <c r="D19" s="70">
        <f t="shared" si="13"/>
        <v>12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12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12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26</v>
      </c>
      <c r="BB19" s="71">
        <f t="shared" si="13"/>
        <v>26</v>
      </c>
      <c r="BC19" s="30">
        <f t="shared" si="1"/>
        <v>12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58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80</v>
      </c>
      <c r="C21" s="61">
        <v>12</v>
      </c>
      <c r="D21" s="62">
        <f t="shared" si="4"/>
        <v>12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12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12</v>
      </c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26</v>
      </c>
      <c r="BB21" s="1">
        <v>26</v>
      </c>
      <c r="BC21" s="30">
        <f t="shared" si="1"/>
        <v>12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68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69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70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71</v>
      </c>
      <c r="C25" s="61">
        <v>3</v>
      </c>
      <c r="D25" s="62">
        <f t="shared" si="4"/>
        <v>3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3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3</v>
      </c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5</v>
      </c>
      <c r="BB25" s="1">
        <v>5</v>
      </c>
      <c r="BC25" s="30">
        <f t="shared" si="1"/>
        <v>3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72</v>
      </c>
      <c r="C26" s="80">
        <f t="shared" ref="C26:AH26" si="14">C7+C8-C35</f>
        <v>151</v>
      </c>
      <c r="D26" s="70">
        <f t="shared" si="14"/>
        <v>151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151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151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218</v>
      </c>
      <c r="BB26" s="37">
        <f t="shared" si="15"/>
        <v>218</v>
      </c>
      <c r="BC26" s="30">
        <f t="shared" si="1"/>
        <v>151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73</v>
      </c>
      <c r="C27" s="20">
        <v>120</v>
      </c>
      <c r="D27" s="81">
        <f t="shared" si="4"/>
        <v>120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120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120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120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74</v>
      </c>
      <c r="C28" s="32">
        <f>C30+C33+C34</f>
        <v>134</v>
      </c>
      <c r="D28" s="70">
        <f t="shared" ref="D28:BB28" si="16">D30+D33+D34</f>
        <v>134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134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134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201</v>
      </c>
      <c r="BB28" s="37">
        <f t="shared" si="16"/>
        <v>201</v>
      </c>
      <c r="BC28" s="30">
        <f t="shared" si="1"/>
        <v>134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17</v>
      </c>
      <c r="D29" s="41">
        <f t="shared" ref="D29:BB29" si="17">D26-D28</f>
        <v>17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17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17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17</v>
      </c>
      <c r="BB29" s="43">
        <f t="shared" si="17"/>
        <v>17</v>
      </c>
      <c r="BC29" s="30">
        <f t="shared" si="1"/>
        <v>17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75</v>
      </c>
      <c r="C30" s="61">
        <v>34</v>
      </c>
      <c r="D30" s="62">
        <f t="shared" si="4"/>
        <v>34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34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34</v>
      </c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38</v>
      </c>
      <c r="BB30" s="67">
        <v>38</v>
      </c>
      <c r="BC30" s="30">
        <f t="shared" si="1"/>
        <v>34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76</v>
      </c>
      <c r="C31" s="61">
        <v>34</v>
      </c>
      <c r="D31" s="62">
        <f t="shared" si="4"/>
        <v>34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34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34</v>
      </c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38</v>
      </c>
      <c r="BB31" s="82">
        <v>38</v>
      </c>
      <c r="BC31" s="30">
        <f t="shared" si="1"/>
        <v>34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77</v>
      </c>
      <c r="C33" s="61">
        <v>100</v>
      </c>
      <c r="D33" s="62">
        <f t="shared" si="4"/>
        <v>100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100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100</v>
      </c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>
        <v>163</v>
      </c>
      <c r="BB33" s="67">
        <v>163</v>
      </c>
      <c r="BC33" s="30">
        <f t="shared" si="1"/>
        <v>100</v>
      </c>
      <c r="BD33" s="30">
        <f>BC33-D33</f>
        <v>0</v>
      </c>
    </row>
    <row r="34" spans="1:56" ht="15.75" thickBot="1" x14ac:dyDescent="0.3">
      <c r="A34" s="46">
        <v>28</v>
      </c>
      <c r="B34" s="68" t="s">
        <v>78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79</v>
      </c>
      <c r="C35" s="93">
        <v>48</v>
      </c>
      <c r="D35" s="94">
        <f t="shared" si="4"/>
        <v>48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48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>
        <v>48</v>
      </c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88</v>
      </c>
      <c r="BB35" s="67">
        <v>88</v>
      </c>
      <c r="BC35" s="100">
        <f t="shared" si="1"/>
        <v>48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password="CF36"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2018-06-29T06:19:47Z</dcterms:modified>
</cp:coreProperties>
</file>